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0730" windowHeight="11760"/>
  </bookViews>
  <sheets>
    <sheet name="指標分析" sheetId="4" r:id="rId1"/>
  </sheets>
  <calcPr calcId="145621" iterateCount="1" concurrentCalc="0"/>
  <extLst>
    <ext xmlns:mx="http://schemas.microsoft.com/office/mac/excel/2008/main" uri="{7523E5D3-25F3-A5E0-1632-64F254C22452}">
      <mx:ArchID Flags="2"/>
    </ext>
  </extLst>
</workbook>
</file>

<file path=xl/calcChain.xml><?xml version="1.0" encoding="utf-8"?>
<calcChain xmlns="http://schemas.openxmlformats.org/spreadsheetml/2006/main">
  <c r="B41" i="4" l="1"/>
  <c r="C41" i="4"/>
  <c r="D41" i="4"/>
  <c r="B42" i="4"/>
  <c r="C42" i="4"/>
  <c r="D42" i="4"/>
  <c r="B44" i="4"/>
  <c r="C44" i="4"/>
  <c r="D44" i="4"/>
  <c r="B45" i="4"/>
  <c r="C45" i="4"/>
  <c r="D45" i="4"/>
  <c r="B46" i="4"/>
  <c r="C46" i="4"/>
  <c r="D46" i="4"/>
  <c r="B47" i="4"/>
  <c r="C47" i="4"/>
  <c r="D47" i="4"/>
  <c r="B48" i="4"/>
  <c r="C48" i="4"/>
  <c r="D48" i="4"/>
  <c r="B50" i="4"/>
  <c r="C50" i="4"/>
  <c r="D50" i="4"/>
  <c r="B51" i="4"/>
  <c r="C51" i="4"/>
  <c r="D51" i="4"/>
  <c r="B52" i="4"/>
  <c r="C52" i="4"/>
  <c r="D52" i="4"/>
  <c r="B53" i="4"/>
  <c r="C53" i="4"/>
  <c r="D53" i="4"/>
  <c r="B54" i="4"/>
  <c r="C54" i="4"/>
  <c r="D54" i="4"/>
  <c r="B55" i="4"/>
  <c r="C55" i="4"/>
  <c r="D55" i="4"/>
  <c r="B56" i="4"/>
  <c r="C56" i="4"/>
  <c r="D56" i="4"/>
  <c r="B57" i="4"/>
  <c r="C57" i="4"/>
  <c r="D57" i="4"/>
  <c r="B59" i="4"/>
  <c r="C59" i="4"/>
  <c r="D59" i="4"/>
  <c r="B60" i="4"/>
  <c r="C60" i="4"/>
  <c r="D60" i="4"/>
  <c r="B61" i="4"/>
  <c r="C61" i="4"/>
  <c r="D61" i="4"/>
  <c r="B62" i="4"/>
  <c r="C62" i="4"/>
  <c r="D62" i="4"/>
  <c r="B63" i="4"/>
  <c r="C63" i="4"/>
  <c r="D63" i="4"/>
  <c r="B64" i="4"/>
  <c r="C64" i="4"/>
  <c r="D64" i="4"/>
  <c r="B65" i="4"/>
  <c r="C65" i="4"/>
  <c r="D65" i="4"/>
  <c r="B66" i="4"/>
  <c r="C66" i="4"/>
  <c r="D66" i="4"/>
  <c r="C68" i="4"/>
  <c r="D68" i="4"/>
  <c r="C69" i="4"/>
  <c r="D69" i="4"/>
  <c r="B74" i="4"/>
  <c r="C74" i="4"/>
  <c r="D74" i="4"/>
  <c r="B76" i="4"/>
  <c r="C76" i="4"/>
  <c r="D76" i="4"/>
  <c r="D11" i="4"/>
  <c r="C11" i="4"/>
  <c r="B11" i="4"/>
  <c r="D24" i="4"/>
  <c r="D26" i="4"/>
  <c r="D32" i="4"/>
  <c r="D35" i="4"/>
  <c r="D37" i="4"/>
  <c r="C24" i="4"/>
  <c r="C26" i="4"/>
  <c r="C32" i="4"/>
  <c r="C35" i="4"/>
  <c r="C37" i="4"/>
  <c r="B24" i="4"/>
  <c r="B26" i="4"/>
  <c r="B32" i="4"/>
  <c r="B35" i="4"/>
  <c r="B37" i="4"/>
  <c r="D15" i="4"/>
  <c r="D18" i="4"/>
  <c r="C15" i="4"/>
  <c r="C18" i="4"/>
  <c r="B15" i="4"/>
  <c r="B18" i="4"/>
</calcChain>
</file>

<file path=xl/comments1.xml><?xml version="1.0" encoding="utf-8"?>
<comments xmlns="http://schemas.openxmlformats.org/spreadsheetml/2006/main">
  <authors>
    <author>Microsoft Office ユーザー</author>
  </authors>
  <commentList>
    <comment ref="A41" authorId="0">
      <text>
        <r>
          <rPr>
            <sz val="11"/>
            <color indexed="81"/>
            <rFont val="ＭＳ Ｐゴシック"/>
            <family val="3"/>
            <charset val="128"/>
          </rPr>
          <t>業種にもよるが1～2％程度が「普通」、5％程度は「良い」</t>
        </r>
      </text>
    </comment>
    <comment ref="A42" authorId="0">
      <text>
        <r>
          <rPr>
            <sz val="11"/>
            <color indexed="81"/>
            <rFont val="ＭＳ Ｐゴシック"/>
            <family val="3"/>
            <charset val="128"/>
          </rPr>
          <t xml:space="preserve">業種にもよるが１０％弱で「普通」、１０〜１５％程度は「良い」
</t>
        </r>
      </text>
    </comment>
    <comment ref="A44" authorId="0">
      <text>
        <r>
          <rPr>
            <b/>
            <sz val="11"/>
            <color indexed="81"/>
            <rFont val="ＭＳ Ｐゴシック"/>
            <family val="3"/>
            <charset val="128"/>
          </rPr>
          <t>業種によって粗利率は大きくことなるため比較の際には同業他社平均と比較する必要がある。</t>
        </r>
        <r>
          <rPr>
            <sz val="11"/>
            <color indexed="81"/>
            <rFont val="ＭＳ Ｐゴシック"/>
            <family val="3"/>
            <charset val="128"/>
          </rPr>
          <t xml:space="preserve">
</t>
        </r>
      </text>
    </comment>
    <comment ref="A46" authorId="0">
      <text>
        <r>
          <rPr>
            <b/>
            <sz val="11"/>
            <color indexed="81"/>
            <rFont val="ＭＳ Ｐゴシック"/>
            <family val="3"/>
            <charset val="128"/>
          </rPr>
          <t>業種によるが目安として１〜３％程度が「普通」、5％を超えると上場企業並みに優良といわれる。</t>
        </r>
      </text>
    </comment>
    <comment ref="A47" authorId="0">
      <text>
        <r>
          <rPr>
            <b/>
            <sz val="11"/>
            <color indexed="81"/>
            <rFont val="ＭＳ Ｐゴシック"/>
            <family val="3"/>
            <charset val="128"/>
          </rPr>
          <t>業種によるが目安として１〜３％程度が「普通」、5％を超えると上場企業並みに優良といわれる。</t>
        </r>
        <r>
          <rPr>
            <sz val="11"/>
            <color indexed="81"/>
            <rFont val="ＭＳ Ｐゴシック"/>
            <family val="3"/>
            <charset val="128"/>
          </rPr>
          <t xml:space="preserve">
</t>
        </r>
      </text>
    </comment>
    <comment ref="A50" authorId="0">
      <text>
        <r>
          <rPr>
            <b/>
            <sz val="11"/>
            <color indexed="81"/>
            <rFont val="ＭＳ Ｐゴシック"/>
            <family val="3"/>
            <charset val="128"/>
          </rPr>
          <t>会社の「財産」を活用し、うまく売上に結びつけることを意する。通常は１．２回転から１．６回転の幅で推移</t>
        </r>
        <r>
          <rPr>
            <sz val="11"/>
            <color indexed="81"/>
            <rFont val="ＭＳ Ｐゴシック"/>
            <family val="3"/>
            <charset val="128"/>
          </rPr>
          <t xml:space="preserve">
</t>
        </r>
      </text>
    </comment>
    <comment ref="A53" authorId="0">
      <text>
        <r>
          <rPr>
            <b/>
            <sz val="11"/>
            <color indexed="81"/>
            <rFont val="ＭＳ Ｐゴシック"/>
            <family val="3"/>
            <charset val="128"/>
          </rPr>
          <t>売上の相手先が消費者で現金売上がほとんどの飲食業や小売業は相対的に低く、それぞれ10日以下、20日前後が平均。卸売業、製造業のような取引先のほとんどが企業であり、なおかつ手形決済がよく行われる業種、業界は売上債権回転機関は長くなる傾向となり、60日～80日が平均。</t>
        </r>
        <r>
          <rPr>
            <sz val="11"/>
            <color indexed="81"/>
            <rFont val="ＭＳ Ｐゴシック"/>
            <family val="3"/>
            <charset val="128"/>
          </rPr>
          <t xml:space="preserve">
</t>
        </r>
      </text>
    </comment>
    <comment ref="A55" authorId="0">
      <text>
        <r>
          <rPr>
            <b/>
            <sz val="11"/>
            <color indexed="81"/>
            <rFont val="ＭＳ Ｐゴシック"/>
            <family val="3"/>
            <charset val="128"/>
          </rPr>
          <t>業種によるが、建設業や製造業は平均的に40日、製造業や小売業は30日、卸売業は20日くらいが平均。</t>
        </r>
        <r>
          <rPr>
            <sz val="11"/>
            <color indexed="81"/>
            <rFont val="ＭＳ Ｐゴシック"/>
            <family val="3"/>
            <charset val="128"/>
          </rPr>
          <t xml:space="preserve">
</t>
        </r>
      </text>
    </comment>
    <comment ref="A59" authorId="0">
      <text>
        <r>
          <rPr>
            <b/>
            <sz val="11"/>
            <color indexed="81"/>
            <rFont val="ＭＳ Ｐゴシック"/>
            <family val="3"/>
            <charset val="128"/>
          </rPr>
          <t>中小企業の場合は15％くらいが平均。20～30％くらいでよい印象。50％を超えると優良。</t>
        </r>
      </text>
    </comment>
    <comment ref="A60" authorId="0">
      <text>
        <r>
          <rPr>
            <b/>
            <sz val="11"/>
            <color indexed="81"/>
            <rFont val="ＭＳ Ｐゴシック"/>
            <family val="3"/>
            <charset val="128"/>
          </rPr>
          <t>理想は200％以上、平均は120～150％くらい。100％を割っていると良くない印象。</t>
        </r>
        <r>
          <rPr>
            <sz val="11"/>
            <color indexed="81"/>
            <rFont val="ＭＳ Ｐゴシック"/>
            <family val="3"/>
            <charset val="128"/>
          </rPr>
          <t xml:space="preserve">
</t>
        </r>
      </text>
    </comment>
    <comment ref="A61" authorId="0">
      <text>
        <r>
          <rPr>
            <b/>
            <sz val="11"/>
            <color indexed="81"/>
            <rFont val="ＭＳ Ｐゴシック"/>
            <family val="3"/>
            <charset val="128"/>
          </rPr>
          <t>100％以上で問題がない。150％くらいで優良。70％以下は印象が悪い。</t>
        </r>
        <r>
          <rPr>
            <sz val="11"/>
            <color indexed="81"/>
            <rFont val="ＭＳ Ｐゴシック"/>
            <family val="3"/>
            <charset val="128"/>
          </rPr>
          <t xml:space="preserve">
</t>
        </r>
      </text>
    </comment>
    <comment ref="A62" authorId="0">
      <text>
        <r>
          <rPr>
            <b/>
            <sz val="11"/>
            <color indexed="81"/>
            <rFont val="ＭＳ Ｐゴシック"/>
            <family val="3"/>
            <charset val="128"/>
          </rPr>
          <t>固定資産に投資した資金が返済義務のない自己資本ででどれだけまかなわれているかを見る。100%を超えないのが理想</t>
        </r>
        <r>
          <rPr>
            <sz val="11"/>
            <color indexed="81"/>
            <rFont val="ＭＳ Ｐゴシック"/>
            <family val="3"/>
            <charset val="128"/>
          </rPr>
          <t xml:space="preserve">
</t>
        </r>
      </text>
    </comment>
    <comment ref="A65" authorId="0">
      <text>
        <r>
          <rPr>
            <b/>
            <sz val="11"/>
            <color indexed="81"/>
            <rFont val="ＭＳ Ｐゴシック"/>
            <family val="3"/>
            <charset val="128"/>
          </rPr>
          <t>どの程度余裕を持って営業利益で借入金の利息をまかなえているかを示す指。2から3が標準。20以上が理想。</t>
        </r>
        <r>
          <rPr>
            <sz val="11"/>
            <color indexed="81"/>
            <rFont val="ＭＳ Ｐゴシック"/>
            <family val="3"/>
            <charset val="128"/>
          </rPr>
          <t xml:space="preserve">
</t>
        </r>
      </text>
    </comment>
  </commentList>
</comments>
</file>

<file path=xl/sharedStrings.xml><?xml version="1.0" encoding="utf-8"?>
<sst xmlns="http://schemas.openxmlformats.org/spreadsheetml/2006/main" count="104" uniqueCount="94">
  <si>
    <t>貸借対照表</t>
    <rPh sb="0" eb="2">
      <t>タイシャク</t>
    </rPh>
    <rPh sb="2" eb="5">
      <t>タイショウヒョウ</t>
    </rPh>
    <phoneticPr fontId="1"/>
  </si>
  <si>
    <t>備考</t>
    <rPh sb="0" eb="2">
      <t>ビコウ</t>
    </rPh>
    <phoneticPr fontId="1"/>
  </si>
  <si>
    <t>　　　決算日</t>
    <rPh sb="3" eb="6">
      <t>ケッサンビ</t>
    </rPh>
    <phoneticPr fontId="1"/>
  </si>
  <si>
    <t>損益計算書</t>
    <rPh sb="0" eb="2">
      <t>ソンエキ</t>
    </rPh>
    <rPh sb="2" eb="5">
      <t>ケイサンショ</t>
    </rPh>
    <phoneticPr fontId="1"/>
  </si>
  <si>
    <t>①売上高</t>
    <rPh sb="1" eb="4">
      <t>ウリアゲダカ</t>
    </rPh>
    <phoneticPr fontId="1"/>
  </si>
  <si>
    <t>②売上原価</t>
    <rPh sb="1" eb="3">
      <t>ウリアゲ</t>
    </rPh>
    <rPh sb="3" eb="5">
      <t>ゲンカ</t>
    </rPh>
    <phoneticPr fontId="1"/>
  </si>
  <si>
    <t>③売上総利益（①－②）</t>
    <rPh sb="1" eb="3">
      <t>ウリアゲ</t>
    </rPh>
    <rPh sb="3" eb="6">
      <t>ソウリエキ</t>
    </rPh>
    <phoneticPr fontId="1"/>
  </si>
  <si>
    <t>④販売費および一般管理費</t>
    <rPh sb="1" eb="4">
      <t>ハンバイヒ</t>
    </rPh>
    <rPh sb="7" eb="9">
      <t>イッパン</t>
    </rPh>
    <rPh sb="9" eb="12">
      <t>カンリヒ</t>
    </rPh>
    <phoneticPr fontId="1"/>
  </si>
  <si>
    <t>⑤営業利益（③－④）</t>
    <rPh sb="1" eb="3">
      <t>エイギョウ</t>
    </rPh>
    <rPh sb="3" eb="5">
      <t>リエキ</t>
    </rPh>
    <phoneticPr fontId="1"/>
  </si>
  <si>
    <t>⑥営業外収益</t>
    <rPh sb="1" eb="4">
      <t>エイギョウガイ</t>
    </rPh>
    <rPh sb="4" eb="6">
      <t>シュウエキ</t>
    </rPh>
    <phoneticPr fontId="1"/>
  </si>
  <si>
    <t>⑦営業外費用</t>
    <rPh sb="1" eb="4">
      <t>エイギョウガイ</t>
    </rPh>
    <rPh sb="4" eb="6">
      <t>ヒヨウ</t>
    </rPh>
    <phoneticPr fontId="1"/>
  </si>
  <si>
    <t>⑧経常利益(⑤＋⑥－⑦)</t>
    <rPh sb="1" eb="3">
      <t>ケイジョウ</t>
    </rPh>
    <rPh sb="3" eb="5">
      <t>リエキ</t>
    </rPh>
    <phoneticPr fontId="1"/>
  </si>
  <si>
    <t>⑨特別利益</t>
    <rPh sb="1" eb="3">
      <t>トクベツ</t>
    </rPh>
    <rPh sb="3" eb="5">
      <t>リエキ</t>
    </rPh>
    <phoneticPr fontId="1"/>
  </si>
  <si>
    <t>⑩特別損失</t>
    <rPh sb="1" eb="3">
      <t>トクベツ</t>
    </rPh>
    <rPh sb="3" eb="5">
      <t>ソンシツ</t>
    </rPh>
    <phoneticPr fontId="1"/>
  </si>
  <si>
    <t>⑪税引前当期純利益（⑧＋⑨－⑩）</t>
    <rPh sb="1" eb="4">
      <t>ゼイビキマエ</t>
    </rPh>
    <rPh sb="4" eb="6">
      <t>トウキ</t>
    </rPh>
    <rPh sb="6" eb="9">
      <t>ジュンリエキ</t>
    </rPh>
    <phoneticPr fontId="1"/>
  </si>
  <si>
    <t>⑫法人税・住民税充当額</t>
    <rPh sb="1" eb="4">
      <t>ホウジンゼイ</t>
    </rPh>
    <rPh sb="5" eb="8">
      <t>ジュウミンゼイ</t>
    </rPh>
    <rPh sb="8" eb="10">
      <t>ジュウトウ</t>
    </rPh>
    <rPh sb="10" eb="11">
      <t>ガク</t>
    </rPh>
    <phoneticPr fontId="1"/>
  </si>
  <si>
    <t>⑬税引後純利益（⑪－⑫）</t>
    <rPh sb="1" eb="4">
      <t>ゼイビキゴ</t>
    </rPh>
    <rPh sb="4" eb="7">
      <t>ジュンリエキ</t>
    </rPh>
    <phoneticPr fontId="1"/>
  </si>
  <si>
    <t>　　売上総利益率（③÷①）</t>
    <rPh sb="2" eb="4">
      <t>ウリアゲ</t>
    </rPh>
    <rPh sb="4" eb="7">
      <t>ソウリエキ</t>
    </rPh>
    <rPh sb="7" eb="8">
      <t>リツ</t>
    </rPh>
    <phoneticPr fontId="1"/>
  </si>
  <si>
    <t>　　販売費・一般管理費率(④÷①)</t>
    <rPh sb="2" eb="5">
      <t>ハンバイヒ</t>
    </rPh>
    <rPh sb="6" eb="8">
      <t>イッパン</t>
    </rPh>
    <rPh sb="8" eb="11">
      <t>カンリヒ</t>
    </rPh>
    <rPh sb="11" eb="12">
      <t>リツ</t>
    </rPh>
    <phoneticPr fontId="1"/>
  </si>
  <si>
    <t>１　流動資産</t>
    <rPh sb="2" eb="4">
      <t>リュウドウ</t>
    </rPh>
    <rPh sb="4" eb="6">
      <t>シサン</t>
    </rPh>
    <phoneticPr fontId="1"/>
  </si>
  <si>
    <t>２　うち現金＋預金＋売掛金</t>
    <rPh sb="4" eb="6">
      <t>ゲンキン</t>
    </rPh>
    <rPh sb="7" eb="9">
      <t>ヨキン</t>
    </rPh>
    <rPh sb="10" eb="13">
      <t>ウリカケキン</t>
    </rPh>
    <phoneticPr fontId="1"/>
  </si>
  <si>
    <t>３　固定資産</t>
    <rPh sb="2" eb="6">
      <t>コテイシサン</t>
    </rPh>
    <phoneticPr fontId="1"/>
  </si>
  <si>
    <t>４　総資産（１＋３）</t>
    <rPh sb="2" eb="5">
      <t>ソウシサン</t>
    </rPh>
    <phoneticPr fontId="1"/>
  </si>
  <si>
    <t>５　流動負債</t>
    <rPh sb="2" eb="4">
      <t>リュウドウ</t>
    </rPh>
    <rPh sb="4" eb="6">
      <t>フサイ</t>
    </rPh>
    <phoneticPr fontId="1"/>
  </si>
  <si>
    <t>６　固定負債</t>
    <rPh sb="2" eb="4">
      <t>コテイ</t>
    </rPh>
    <rPh sb="4" eb="6">
      <t>フサイ</t>
    </rPh>
    <phoneticPr fontId="1"/>
  </si>
  <si>
    <t>７　総負債（５＋６）</t>
    <rPh sb="2" eb="5">
      <t>ソウフサイ</t>
    </rPh>
    <phoneticPr fontId="1"/>
  </si>
  <si>
    <t>９　総資本（７＋８）</t>
    <rPh sb="2" eb="5">
      <t>ソウシホン</t>
    </rPh>
    <phoneticPr fontId="1"/>
  </si>
  <si>
    <t>　　流動比率（１÷５）</t>
    <rPh sb="2" eb="4">
      <t>リュウドウ</t>
    </rPh>
    <rPh sb="4" eb="6">
      <t>ヒリツ</t>
    </rPh>
    <phoneticPr fontId="1"/>
  </si>
  <si>
    <t>　　当座比率（２÷５）</t>
    <rPh sb="2" eb="4">
      <t>トウザ</t>
    </rPh>
    <rPh sb="4" eb="6">
      <t>ヒリツ</t>
    </rPh>
    <phoneticPr fontId="1"/>
  </si>
  <si>
    <t>労務費等の分析</t>
    <rPh sb="0" eb="3">
      <t>ロウムヒ</t>
    </rPh>
    <rPh sb="3" eb="4">
      <t>トウ</t>
    </rPh>
    <rPh sb="5" eb="7">
      <t>ブンセキ</t>
    </rPh>
    <phoneticPr fontId="1"/>
  </si>
  <si>
    <t>予見困難な現金需要に対する能力</t>
    <rPh sb="0" eb="2">
      <t>ヨケン</t>
    </rPh>
    <rPh sb="2" eb="4">
      <t>コンナン</t>
    </rPh>
    <rPh sb="5" eb="7">
      <t>ゲンキン</t>
    </rPh>
    <rPh sb="7" eb="9">
      <t>ジュヨウ</t>
    </rPh>
    <rPh sb="10" eb="11">
      <t>タイ</t>
    </rPh>
    <rPh sb="13" eb="15">
      <t>ノウリョク</t>
    </rPh>
    <phoneticPr fontId="1"/>
  </si>
  <si>
    <t>粗利益。ブランド力・超過収益力</t>
    <rPh sb="0" eb="3">
      <t>アラリエキ</t>
    </rPh>
    <rPh sb="8" eb="9">
      <t>リョク</t>
    </rPh>
    <rPh sb="10" eb="12">
      <t>チョウカ</t>
    </rPh>
    <rPh sb="12" eb="15">
      <t>シュウエキリョク</t>
    </rPh>
    <phoneticPr fontId="1"/>
  </si>
  <si>
    <t>販売活動・管理活動の妥当性の指標</t>
    <rPh sb="0" eb="2">
      <t>ハンバイ</t>
    </rPh>
    <rPh sb="2" eb="4">
      <t>カツドウ</t>
    </rPh>
    <rPh sb="5" eb="7">
      <t>カンリ</t>
    </rPh>
    <rPh sb="7" eb="9">
      <t>カツドウ</t>
    </rPh>
    <rPh sb="10" eb="13">
      <t>ダトウセイ</t>
    </rPh>
    <rPh sb="14" eb="16">
      <t>シヒョウ</t>
    </rPh>
    <phoneticPr fontId="1"/>
  </si>
  <si>
    <t>主要事業活動による企業の収益性の指標</t>
    <rPh sb="0" eb="2">
      <t>シュヨウ</t>
    </rPh>
    <rPh sb="2" eb="4">
      <t>ジギョウ</t>
    </rPh>
    <rPh sb="4" eb="6">
      <t>カツドウ</t>
    </rPh>
    <rPh sb="9" eb="11">
      <t>キギョウ</t>
    </rPh>
    <rPh sb="12" eb="15">
      <t>シュウエキセイ</t>
    </rPh>
    <rPh sb="16" eb="18">
      <t>シヒョウ</t>
    </rPh>
    <phoneticPr fontId="1"/>
  </si>
  <si>
    <t>資金調達の巧拙を含めた採算性の指標</t>
    <rPh sb="0" eb="2">
      <t>シキン</t>
    </rPh>
    <rPh sb="2" eb="4">
      <t>チョウタツ</t>
    </rPh>
    <rPh sb="5" eb="6">
      <t>タク</t>
    </rPh>
    <rPh sb="6" eb="7">
      <t>セツ</t>
    </rPh>
    <rPh sb="8" eb="9">
      <t>フク</t>
    </rPh>
    <rPh sb="11" eb="14">
      <t>サイサンセイ</t>
    </rPh>
    <rPh sb="15" eb="17">
      <t>シヒョウ</t>
    </rPh>
    <phoneticPr fontId="1"/>
  </si>
  <si>
    <t>特別損益を加味した利益率</t>
    <rPh sb="0" eb="2">
      <t>トクベツ</t>
    </rPh>
    <rPh sb="2" eb="4">
      <t>ソンエキ</t>
    </rPh>
    <rPh sb="5" eb="7">
      <t>カミ</t>
    </rPh>
    <rPh sb="9" eb="12">
      <t>リエキリツ</t>
    </rPh>
    <phoneticPr fontId="1"/>
  </si>
  <si>
    <t>総合力</t>
    <rPh sb="0" eb="3">
      <t>ソウゴウリョク</t>
    </rPh>
    <phoneticPr fontId="1"/>
  </si>
  <si>
    <t>安全性</t>
    <rPh sb="0" eb="3">
      <t>アンゼンセイ</t>
    </rPh>
    <phoneticPr fontId="1"/>
  </si>
  <si>
    <t>　　売上高営業利益率(⑤÷①)</t>
    <rPh sb="2" eb="5">
      <t>ウリアゲダカ</t>
    </rPh>
    <rPh sb="5" eb="7">
      <t>エイギョウ</t>
    </rPh>
    <rPh sb="7" eb="10">
      <t>リエキリツ</t>
    </rPh>
    <phoneticPr fontId="1"/>
  </si>
  <si>
    <t>　　売上高経常利益率（⑧÷①）</t>
    <rPh sb="2" eb="5">
      <t>ウリアゲダカ</t>
    </rPh>
    <rPh sb="5" eb="7">
      <t>ケイジョウ</t>
    </rPh>
    <rPh sb="7" eb="10">
      <t>リエキリツ</t>
    </rPh>
    <phoneticPr fontId="1"/>
  </si>
  <si>
    <t>　　売上高純利益率（⑬÷①）</t>
    <rPh sb="2" eb="5">
      <t>ウリアゲダカ</t>
    </rPh>
    <rPh sb="5" eb="6">
      <t>ジュン</t>
    </rPh>
    <rPh sb="6" eb="9">
      <t>リエキリツ</t>
    </rPh>
    <phoneticPr fontId="1"/>
  </si>
  <si>
    <t>効率性</t>
    <rPh sb="0" eb="3">
      <t>コウリツセイ</t>
    </rPh>
    <phoneticPr fontId="1"/>
  </si>
  <si>
    <t>収益性</t>
    <rPh sb="0" eb="3">
      <t>シュウエキセイ</t>
    </rPh>
    <phoneticPr fontId="1"/>
  </si>
  <si>
    <t>　　総資産回転率（①÷４）</t>
    <rPh sb="2" eb="5">
      <t>ソウシサン</t>
    </rPh>
    <rPh sb="5" eb="8">
      <t>カイテンリツ</t>
    </rPh>
    <phoneticPr fontId="1"/>
  </si>
  <si>
    <t>　　　回転期間（４÷（①÷３６５））</t>
    <rPh sb="3" eb="5">
      <t>カイテンリツ</t>
    </rPh>
    <rPh sb="5" eb="7">
      <t>キカン</t>
    </rPh>
    <phoneticPr fontId="1"/>
  </si>
  <si>
    <t>　　　　B　うち売掛金</t>
    <rPh sb="8" eb="11">
      <t>ウリカケキン</t>
    </rPh>
    <phoneticPr fontId="1"/>
  </si>
  <si>
    <t>　　　　A　うち現金・預金</t>
    <rPh sb="8" eb="10">
      <t>ゲンキン</t>
    </rPh>
    <rPh sb="11" eb="13">
      <t>ヨキン</t>
    </rPh>
    <phoneticPr fontId="1"/>
  </si>
  <si>
    <t>　　売上債権回転率（①÷１B）</t>
    <rPh sb="2" eb="6">
      <t>ウリアゲサイケン</t>
    </rPh>
    <rPh sb="6" eb="9">
      <t>カイテンリツ</t>
    </rPh>
    <phoneticPr fontId="1"/>
  </si>
  <si>
    <t>　　　回転期間（１B÷（①÷３６５））</t>
    <rPh sb="3" eb="5">
      <t>カイテンリツ</t>
    </rPh>
    <rPh sb="5" eb="7">
      <t>キカン</t>
    </rPh>
    <phoneticPr fontId="1"/>
  </si>
  <si>
    <t>　　　　C　うち棚卸資産</t>
    <rPh sb="8" eb="12">
      <t>タナオロシシサン</t>
    </rPh>
    <phoneticPr fontId="1"/>
  </si>
  <si>
    <t>　　棚卸資産回転率（②÷１C）</t>
    <rPh sb="2" eb="4">
      <t>タナオロシ</t>
    </rPh>
    <rPh sb="4" eb="6">
      <t>シサン</t>
    </rPh>
    <rPh sb="6" eb="9">
      <t>カイテンリツ</t>
    </rPh>
    <phoneticPr fontId="1"/>
  </si>
  <si>
    <t>　　　回転期間（１C÷（②÷３６５））</t>
    <rPh sb="3" eb="5">
      <t>カイテンリツ</t>
    </rPh>
    <rPh sb="5" eb="7">
      <t>キカン</t>
    </rPh>
    <phoneticPr fontId="1"/>
  </si>
  <si>
    <t>　　　　A　うち買掛金・支払手形</t>
    <rPh sb="8" eb="11">
      <t>カイカケキン</t>
    </rPh>
    <rPh sb="12" eb="16">
      <t>シハライテガタ</t>
    </rPh>
    <phoneticPr fontId="1"/>
  </si>
  <si>
    <t>　　　回転期間（5A÷（②÷３６５））</t>
    <rPh sb="3" eb="5">
      <t>カイテンリツ</t>
    </rPh>
    <rPh sb="5" eb="7">
      <t>キカン</t>
    </rPh>
    <phoneticPr fontId="1"/>
  </si>
  <si>
    <t>　　仕入債務回転率（②÷5A）</t>
    <rPh sb="2" eb="9">
      <t>シイレサイムカイテンリツ</t>
    </rPh>
    <phoneticPr fontId="1"/>
  </si>
  <si>
    <t>　　運転資本（1B+1C－5A）</t>
    <rPh sb="2" eb="4">
      <t>ウンテン</t>
    </rPh>
    <rPh sb="4" eb="6">
      <t>シホン</t>
    </rPh>
    <phoneticPr fontId="1"/>
  </si>
  <si>
    <t>８　純資産</t>
    <rPh sb="2" eb="5">
      <t>ジュンシサン</t>
    </rPh>
    <phoneticPr fontId="1"/>
  </si>
  <si>
    <t>　　　　A　うち自己資本</t>
    <rPh sb="8" eb="12">
      <t>ジコシホン</t>
    </rPh>
    <phoneticPr fontId="1"/>
  </si>
  <si>
    <t>　　自己資本比率（8A÷9）</t>
    <rPh sb="2" eb="6">
      <t>ジコシホン</t>
    </rPh>
    <rPh sb="6" eb="8">
      <t>ヒリツ</t>
    </rPh>
    <phoneticPr fontId="1"/>
  </si>
  <si>
    <t>　　固定比率（３÷８）</t>
    <rPh sb="2" eb="4">
      <t>コテイ</t>
    </rPh>
    <rPh sb="4" eb="6">
      <t>ヒリツ</t>
    </rPh>
    <phoneticPr fontId="1"/>
  </si>
  <si>
    <t>　　　　A　うち受取利息</t>
    <rPh sb="8" eb="12">
      <t>ウケトリリソク</t>
    </rPh>
    <phoneticPr fontId="1"/>
  </si>
  <si>
    <t>　　　　B　うち受取配当金</t>
    <rPh sb="8" eb="13">
      <t>ウケトリリソク</t>
    </rPh>
    <phoneticPr fontId="1"/>
  </si>
  <si>
    <t>　　　　A　うち支払利息</t>
    <rPh sb="8" eb="12">
      <t>シハライリソク</t>
    </rPh>
    <phoneticPr fontId="1"/>
  </si>
  <si>
    <t xml:space="preserve"> インタレスト・ガバレッジ・レシオ(⑤＋⑥A＋⑥B)÷⑦A</t>
    <phoneticPr fontId="1"/>
  </si>
  <si>
    <t>成長性</t>
    <rPh sb="0" eb="3">
      <t>セイチョウセイ</t>
    </rPh>
    <phoneticPr fontId="1"/>
  </si>
  <si>
    <t>　　売上高成長率（①増加額÷①基準時）</t>
    <rPh sb="2" eb="5">
      <t>ウリアゲダカ</t>
    </rPh>
    <rPh sb="5" eb="7">
      <t>セイチョウ</t>
    </rPh>
    <rPh sb="7" eb="8">
      <t>ヒリツ</t>
    </rPh>
    <rPh sb="10" eb="13">
      <t>ゾウカガク</t>
    </rPh>
    <rPh sb="15" eb="18">
      <t>キジュンジ</t>
    </rPh>
    <phoneticPr fontId="1"/>
  </si>
  <si>
    <t>　　総資産成長率（④増加額÷④基準時）</t>
    <rPh sb="2" eb="5">
      <t>ソウシサン</t>
    </rPh>
    <rPh sb="5" eb="7">
      <t>セイチョウ</t>
    </rPh>
    <rPh sb="7" eb="8">
      <t>ヒリツ</t>
    </rPh>
    <rPh sb="10" eb="13">
      <t>ゾウカガク</t>
    </rPh>
    <rPh sb="15" eb="18">
      <t>キジュンジ</t>
    </rPh>
    <phoneticPr fontId="1"/>
  </si>
  <si>
    <t>指標分析</t>
    <rPh sb="0" eb="4">
      <t>シヒョウブンセキ</t>
    </rPh>
    <phoneticPr fontId="1"/>
  </si>
  <si>
    <t>　　ROE　自己資本利益率（⑬÷８）</t>
    <rPh sb="6" eb="10">
      <t>ジコシホン</t>
    </rPh>
    <rPh sb="10" eb="13">
      <t>リエキリツ</t>
    </rPh>
    <phoneticPr fontId="1"/>
  </si>
  <si>
    <t>総資産に対する利益の比率</t>
    <rPh sb="0" eb="3">
      <t>ソウシサン</t>
    </rPh>
    <rPh sb="4" eb="5">
      <t>タイ</t>
    </rPh>
    <rPh sb="7" eb="9">
      <t>リエキ</t>
    </rPh>
    <rPh sb="10" eb="12">
      <t>ヒリツ</t>
    </rPh>
    <phoneticPr fontId="1"/>
  </si>
  <si>
    <t>自己資本に対する純利益の比率</t>
    <rPh sb="0" eb="4">
      <t>ジコシホン</t>
    </rPh>
    <rPh sb="5" eb="6">
      <t>タイ</t>
    </rPh>
    <rPh sb="8" eb="9">
      <t>ジュン</t>
    </rPh>
    <rPh sb="9" eb="11">
      <t>リエキ</t>
    </rPh>
    <rPh sb="12" eb="14">
      <t>ヒリツ</t>
    </rPh>
    <phoneticPr fontId="1"/>
  </si>
  <si>
    <t>　　ROA　総資産計上利益率（⑧÷４）</t>
    <rPh sb="6" eb="9">
      <t>ソウシサン</t>
    </rPh>
    <rPh sb="9" eb="11">
      <t>ケイジョウ</t>
    </rPh>
    <rPh sb="11" eb="14">
      <t>リエキリツ</t>
    </rPh>
    <phoneticPr fontId="1"/>
  </si>
  <si>
    <t>2013.11.30</t>
    <phoneticPr fontId="1"/>
  </si>
  <si>
    <t>2014.11.30</t>
    <phoneticPr fontId="1"/>
  </si>
  <si>
    <t>2015.11.30</t>
    <phoneticPr fontId="1"/>
  </si>
  <si>
    <t>⑭役員報酬</t>
    <rPh sb="1" eb="3">
      <t>ヤクイン</t>
    </rPh>
    <rPh sb="3" eb="5">
      <t>ホウシュウ</t>
    </rPh>
    <phoneticPr fontId="1"/>
  </si>
  <si>
    <t>⑮給与手当</t>
    <rPh sb="1" eb="3">
      <t>キュウヨ</t>
    </rPh>
    <rPh sb="3" eb="5">
      <t>テアテ</t>
    </rPh>
    <phoneticPr fontId="1"/>
  </si>
  <si>
    <t>　対売上比率（⑭÷①）　</t>
    <rPh sb="1" eb="2">
      <t>タイ</t>
    </rPh>
    <rPh sb="2" eb="6">
      <t>ウリアゲヒリツ</t>
    </rPh>
    <phoneticPr fontId="1"/>
  </si>
  <si>
    <t>　対売上比率（⑮÷①）　</t>
    <rPh sb="1" eb="2">
      <t>タイ</t>
    </rPh>
    <rPh sb="2" eb="6">
      <t>ウリアゲヒリツ</t>
    </rPh>
    <phoneticPr fontId="1"/>
  </si>
  <si>
    <t>◯期</t>
    <phoneticPr fontId="1"/>
  </si>
  <si>
    <t>△期</t>
    <phoneticPr fontId="1"/>
  </si>
  <si>
    <t>☓期</t>
    <phoneticPr fontId="1"/>
  </si>
  <si>
    <t>　　負債資産比率（７÷４）</t>
    <rPh sb="2" eb="4">
      <t>フサイ</t>
    </rPh>
    <rPh sb="4" eb="6">
      <t>シサン</t>
    </rPh>
    <rPh sb="6" eb="8">
      <t>ヒリツ</t>
    </rPh>
    <phoneticPr fontId="1"/>
  </si>
  <si>
    <t>営業資金を資産価値の何％借りているか</t>
    <rPh sb="0" eb="2">
      <t>エイギョウ</t>
    </rPh>
    <rPh sb="2" eb="4">
      <t>シキン</t>
    </rPh>
    <rPh sb="5" eb="7">
      <t>シサン</t>
    </rPh>
    <rPh sb="7" eb="9">
      <t>カチ</t>
    </rPh>
    <rPh sb="10" eb="11">
      <t>ナン</t>
    </rPh>
    <rPh sb="12" eb="13">
      <t>カ</t>
    </rPh>
    <phoneticPr fontId="1"/>
  </si>
  <si>
    <t>　　負債資本比率（７÷８）</t>
    <rPh sb="2" eb="4">
      <t>フサイ</t>
    </rPh>
    <rPh sb="4" eb="6">
      <t>シホン</t>
    </rPh>
    <rPh sb="6" eb="8">
      <t>ヒリツ</t>
    </rPh>
    <phoneticPr fontId="1"/>
  </si>
  <si>
    <t>負債比率（１００％未満が相当・マイナスは危険）</t>
    <rPh sb="0" eb="2">
      <t>フサイ</t>
    </rPh>
    <rPh sb="2" eb="4">
      <t>ヒリツ</t>
    </rPh>
    <rPh sb="9" eb="11">
      <t>ミマン</t>
    </rPh>
    <rPh sb="12" eb="14">
      <t>ソウトウ</t>
    </rPh>
    <rPh sb="20" eb="22">
      <t>キケン</t>
    </rPh>
    <phoneticPr fontId="1"/>
  </si>
  <si>
    <t>財務諸表分析</t>
    <rPh sb="0" eb="2">
      <t>ザイム</t>
    </rPh>
    <rPh sb="2" eb="4">
      <t>ショヒョウ</t>
    </rPh>
    <rPh sb="4" eb="6">
      <t>ブンセキ</t>
    </rPh>
    <phoneticPr fontId="1"/>
  </si>
  <si>
    <t>会社の効率性</t>
    <rPh sb="0" eb="2">
      <t>カイシャノコウリツセイ</t>
    </rPh>
    <phoneticPr fontId="1"/>
  </si>
  <si>
    <t>短期の支払い能力</t>
    <rPh sb="0" eb="2">
      <t>タンキ</t>
    </rPh>
    <rPh sb="3" eb="5">
      <t>シハラ</t>
    </rPh>
    <rPh sb="6" eb="8">
      <t>ノウリョク</t>
    </rPh>
    <phoneticPr fontId="1"/>
  </si>
  <si>
    <t>即座の支払いカバー率</t>
    <rPh sb="0" eb="2">
      <t>ソクザ</t>
    </rPh>
    <rPh sb="3" eb="5">
      <t>シハラ</t>
    </rPh>
    <rPh sb="9" eb="10">
      <t>リツ</t>
    </rPh>
    <phoneticPr fontId="1"/>
  </si>
  <si>
    <t>売上債権を回収するまでにかかる期間</t>
    <phoneticPr fontId="1"/>
  </si>
  <si>
    <t>商品を仕入れて販売できるまでの期間</t>
    <rPh sb="7" eb="9">
      <t>ハンバイデキルマデノ</t>
    </rPh>
    <rPh sb="15" eb="17">
      <t>キカン</t>
    </rPh>
    <phoneticPr fontId="1"/>
  </si>
  <si>
    <t>商品を仕入れてから決済されるまでの期間</t>
    <phoneticPr fontId="1"/>
  </si>
  <si>
    <t>総資産に対する自己資本の割合</t>
    <rPh sb="4" eb="5">
      <t>タイスル</t>
    </rPh>
    <rPh sb="12" eb="14">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</si>
</sst>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3">
    <font>
      <sz val="11"/>
      <color theme="1"/>
      <name val="Yu Gothic"/>
      <family val="2"/>
      <charset val="128"/>
      <scheme val="minor"/>
    </font>
    <font>
      <sz val="6"/>
      <name val="Yu Gothic"/>
      <family val="2"/>
      <charset val="128"/>
      <scheme val="minor"/>
    </font>
    <font>
      <b/>
      <sz val="11"/>
      <color theme="1"/>
      <name val="Yu Gothic"/>
      <family val="3"/>
      <charset val="128"/>
      <scheme val="minor"/>
    </font>
    <font>
      <b/>
      <sz val="14"/>
      <color theme="1"/>
      <name val="Yu Gothic"/>
      <family val="3"/>
      <charset val="128"/>
      <scheme val="minor"/>
    </font>
    <font>
      <sz val="11"/>
      <color theme="1"/>
      <name val="Yu Gothic"/>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b/>
      <sz val="14"/>
      <color theme="1"/>
      <name val="ＭＳ 明朝"/>
      <family val="1"/>
      <charset val="128"/>
    </font>
    <font>
      <b/>
      <sz val="12"/>
      <color theme="1"/>
      <name val="ＭＳ 明朝"/>
      <family val="1"/>
      <charset val="128"/>
    </font>
    <font>
      <b/>
      <sz val="11"/>
      <color theme="1"/>
      <name val="ＭＳ 明朝"/>
      <family val="1"/>
      <charset val="128"/>
    </font>
    <font>
      <sz val="11"/>
      <color indexed="81"/>
      <name val="ＭＳ Ｐゴシック"/>
      <family val="3"/>
      <charset val="128"/>
    </font>
    <font>
      <b/>
      <sz val="11"/>
      <color indexed="81"/>
      <name val="ＭＳ Ｐ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7">
    <xf numFmtId="0" fontId="0" fillId="0" borderId="0" xfId="0">
      <alignment vertical="center"/>
    </xf>
    <xf numFmtId="0" fontId="0" fillId="0" borderId="1" xfId="0" applyBorder="1">
      <alignment vertical="center"/>
    </xf>
    <xf numFmtId="0" fontId="0" fillId="0" borderId="1" xfId="0" applyBorder="1" applyAlignment="1">
      <alignment horizontal="right" vertical="center"/>
    </xf>
    <xf numFmtId="0" fontId="3" fillId="0" borderId="2" xfId="0" applyFont="1" applyBorder="1">
      <alignment vertical="center"/>
    </xf>
    <xf numFmtId="0" fontId="0" fillId="0" borderId="2" xfId="0" applyBorder="1" applyAlignment="1">
      <alignment horizontal="center" vertical="center"/>
    </xf>
    <xf numFmtId="0" fontId="0" fillId="0" borderId="3" xfId="0" applyBorder="1">
      <alignment vertical="center"/>
    </xf>
    <xf numFmtId="57" fontId="0" fillId="0" borderId="3" xfId="0" applyNumberFormat="1" applyBorder="1" applyAlignment="1">
      <alignment horizontal="center" vertical="center"/>
    </xf>
    <xf numFmtId="0" fontId="0" fillId="0" borderId="3" xfId="0" applyBorder="1" applyAlignment="1">
      <alignment horizontal="center" vertical="center"/>
    </xf>
    <xf numFmtId="0" fontId="5" fillId="0" borderId="0" xfId="0" applyFont="1">
      <alignment vertical="center"/>
    </xf>
    <xf numFmtId="0" fontId="6" fillId="0" borderId="0" xfId="0" applyFont="1" applyAlignment="1">
      <alignment horizontal="right" vertical="center"/>
    </xf>
    <xf numFmtId="0" fontId="8" fillId="0" borderId="4" xfId="0" applyFont="1" applyBorder="1" applyAlignment="1">
      <alignment vertical="center" shrinkToFi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vertical="center" shrinkToFit="1"/>
    </xf>
    <xf numFmtId="57" fontId="5" fillId="0" borderId="3" xfId="0" applyNumberFormat="1"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vertical="center" shrinkToFit="1"/>
    </xf>
    <xf numFmtId="38" fontId="5" fillId="0" borderId="1" xfId="1" applyFont="1" applyBorder="1" applyAlignment="1">
      <alignment horizontal="right" vertical="center"/>
    </xf>
    <xf numFmtId="0" fontId="5" fillId="0" borderId="1" xfId="0" applyFont="1" applyBorder="1" applyAlignment="1">
      <alignment horizontal="left" vertical="center" shrinkToFit="1"/>
    </xf>
    <xf numFmtId="0" fontId="5" fillId="0" borderId="1" xfId="0" applyFont="1" applyBorder="1" applyAlignment="1">
      <alignment horizontal="right" vertical="center"/>
    </xf>
    <xf numFmtId="0" fontId="5" fillId="0" borderId="0" xfId="0" applyFont="1" applyAlignment="1">
      <alignment vertical="center" shrinkToFi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38" fontId="5" fillId="0" borderId="1" xfId="1" applyFont="1" applyFill="1" applyBorder="1" applyAlignment="1">
      <alignment horizontal="right" vertical="center"/>
    </xf>
    <xf numFmtId="0" fontId="5" fillId="0" borderId="1" xfId="0" applyFont="1" applyFill="1" applyBorder="1" applyAlignment="1">
      <alignment horizontal="right" vertical="center"/>
    </xf>
    <xf numFmtId="0" fontId="5" fillId="0" borderId="1" xfId="0" applyFont="1" applyFill="1" applyBorder="1" applyAlignment="1">
      <alignment horizontal="right" vertical="center" shrinkToFit="1"/>
    </xf>
    <xf numFmtId="0" fontId="9" fillId="0" borderId="1" xfId="0" applyFont="1" applyBorder="1" applyAlignment="1">
      <alignment vertical="center" shrinkToFit="1"/>
    </xf>
    <xf numFmtId="38" fontId="5" fillId="0" borderId="0" xfId="1" applyFont="1" applyFill="1" applyBorder="1" applyAlignment="1">
      <alignment horizontal="right" vertical="center"/>
    </xf>
    <xf numFmtId="0" fontId="5" fillId="0" borderId="9" xfId="0" applyFont="1" applyBorder="1" applyAlignment="1">
      <alignment vertical="center" shrinkToFit="1"/>
    </xf>
    <xf numFmtId="38" fontId="5" fillId="0" borderId="9" xfId="1" applyFont="1" applyBorder="1" applyAlignment="1">
      <alignment horizontal="right" vertical="center"/>
    </xf>
    <xf numFmtId="0" fontId="5" fillId="0" borderId="1" xfId="0" applyFont="1" applyFill="1" applyBorder="1" applyAlignment="1">
      <alignment horizontal="left" vertical="center" shrinkToFit="1"/>
    </xf>
    <xf numFmtId="0" fontId="5" fillId="0" borderId="1" xfId="0" applyFont="1" applyBorder="1" applyAlignment="1">
      <alignment vertical="center" wrapText="1" shrinkToFit="1"/>
    </xf>
    <xf numFmtId="176" fontId="5" fillId="0" borderId="1"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0" fontId="7" fillId="0" borderId="8" xfId="0" applyFont="1" applyBorder="1" applyAlignment="1">
      <alignment horizontal="center" vertical="center"/>
    </xf>
    <xf numFmtId="0" fontId="10" fillId="0" borderId="8" xfId="0" applyFont="1" applyBorder="1" applyAlignment="1">
      <alignment horizontal="center" vertical="center" shrinkToFit="1"/>
    </xf>
    <xf numFmtId="0" fontId="2"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6"/>
  <sheetViews>
    <sheetView tabSelected="1" topLeftCell="A41" zoomScaleNormal="100" zoomScalePageLayoutView="167" workbookViewId="0">
      <selection activeCell="E60" sqref="E60"/>
    </sheetView>
  </sheetViews>
  <sheetFormatPr defaultColWidth="8.875" defaultRowHeight="13.5"/>
  <cols>
    <col min="1" max="1" width="25.5" style="20" customWidth="1"/>
    <col min="2" max="4" width="11" style="8" customWidth="1"/>
    <col min="5" max="5" width="21.375" style="8" customWidth="1"/>
  </cols>
  <sheetData>
    <row r="1" spans="1:7" ht="18">
      <c r="E1" s="9"/>
    </row>
    <row r="2" spans="1:7" ht="17.25">
      <c r="A2" s="34" t="s">
        <v>86</v>
      </c>
      <c r="B2" s="34"/>
      <c r="C2" s="34"/>
      <c r="D2" s="34"/>
      <c r="E2" s="34"/>
    </row>
    <row r="3" spans="1:7" ht="23.25" customHeight="1">
      <c r="A3" s="10" t="s">
        <v>0</v>
      </c>
      <c r="B3" s="11" t="s">
        <v>79</v>
      </c>
      <c r="C3" s="11" t="s">
        <v>80</v>
      </c>
      <c r="D3" s="11" t="s">
        <v>81</v>
      </c>
      <c r="E3" s="12" t="s">
        <v>1</v>
      </c>
    </row>
    <row r="4" spans="1:7">
      <c r="A4" s="13" t="s">
        <v>2</v>
      </c>
      <c r="B4" s="14" t="s">
        <v>72</v>
      </c>
      <c r="C4" s="14" t="s">
        <v>73</v>
      </c>
      <c r="D4" s="14" t="s">
        <v>74</v>
      </c>
      <c r="E4" s="15"/>
    </row>
    <row r="5" spans="1:7">
      <c r="A5" s="16" t="s">
        <v>19</v>
      </c>
      <c r="B5" s="17"/>
      <c r="C5" s="17"/>
      <c r="D5" s="17"/>
      <c r="E5" s="16"/>
    </row>
    <row r="6" spans="1:7">
      <c r="A6" s="18" t="s">
        <v>46</v>
      </c>
      <c r="B6" s="17"/>
      <c r="C6" s="17"/>
      <c r="D6" s="17"/>
      <c r="E6" s="16"/>
    </row>
    <row r="7" spans="1:7">
      <c r="A7" s="18" t="s">
        <v>45</v>
      </c>
      <c r="B7" s="17"/>
      <c r="C7" s="17"/>
      <c r="D7" s="17"/>
      <c r="E7" s="16"/>
    </row>
    <row r="8" spans="1:7">
      <c r="A8" s="18" t="s">
        <v>49</v>
      </c>
      <c r="B8" s="17"/>
      <c r="C8" s="17"/>
      <c r="D8" s="17"/>
      <c r="E8" s="16"/>
      <c r="G8" s="27"/>
    </row>
    <row r="9" spans="1:7">
      <c r="A9" s="16" t="s">
        <v>20</v>
      </c>
      <c r="B9" s="17"/>
      <c r="C9" s="17"/>
      <c r="D9" s="17"/>
      <c r="E9" s="16"/>
    </row>
    <row r="10" spans="1:7">
      <c r="A10" s="16" t="s">
        <v>21</v>
      </c>
      <c r="B10" s="17"/>
      <c r="C10" s="17"/>
      <c r="D10" s="17"/>
      <c r="E10" s="16"/>
    </row>
    <row r="11" spans="1:7">
      <c r="A11" s="16" t="s">
        <v>22</v>
      </c>
      <c r="B11" s="17">
        <f>B5+B10</f>
        <v>0</v>
      </c>
      <c r="C11" s="17">
        <f t="shared" ref="C11:D11" si="0">C5+C10</f>
        <v>0</v>
      </c>
      <c r="D11" s="17">
        <f t="shared" si="0"/>
        <v>0</v>
      </c>
      <c r="E11" s="16"/>
    </row>
    <row r="12" spans="1:7" ht="27" customHeight="1">
      <c r="A12" s="16" t="s">
        <v>23</v>
      </c>
      <c r="B12" s="17"/>
      <c r="C12" s="17"/>
      <c r="D12" s="17"/>
      <c r="E12" s="31"/>
    </row>
    <row r="13" spans="1:7">
      <c r="A13" s="18" t="s">
        <v>52</v>
      </c>
      <c r="B13" s="17"/>
      <c r="C13" s="17"/>
      <c r="D13" s="17"/>
      <c r="E13" s="16"/>
    </row>
    <row r="14" spans="1:7">
      <c r="A14" s="16" t="s">
        <v>24</v>
      </c>
      <c r="B14" s="17"/>
      <c r="C14" s="17"/>
      <c r="D14" s="17"/>
      <c r="E14" s="16"/>
    </row>
    <row r="15" spans="1:7">
      <c r="A15" s="16" t="s">
        <v>25</v>
      </c>
      <c r="B15" s="17">
        <f>B12+B14</f>
        <v>0</v>
      </c>
      <c r="C15" s="17">
        <f t="shared" ref="C15:D15" si="1">C12+C14</f>
        <v>0</v>
      </c>
      <c r="D15" s="17">
        <f t="shared" si="1"/>
        <v>0</v>
      </c>
      <c r="E15" s="16"/>
    </row>
    <row r="16" spans="1:7">
      <c r="A16" s="16" t="s">
        <v>56</v>
      </c>
      <c r="B16" s="17"/>
      <c r="C16" s="17"/>
      <c r="D16" s="17"/>
      <c r="E16" s="16"/>
    </row>
    <row r="17" spans="1:7">
      <c r="A17" s="18" t="s">
        <v>57</v>
      </c>
      <c r="B17" s="17"/>
      <c r="C17" s="17"/>
      <c r="D17" s="17"/>
      <c r="E17" s="16"/>
    </row>
    <row r="18" spans="1:7">
      <c r="A18" s="16" t="s">
        <v>26</v>
      </c>
      <c r="B18" s="17">
        <f>B15+B16</f>
        <v>0</v>
      </c>
      <c r="C18" s="17">
        <f t="shared" ref="C18:D18" si="2">C15+C16</f>
        <v>0</v>
      </c>
      <c r="D18" s="17">
        <f t="shared" si="2"/>
        <v>0</v>
      </c>
      <c r="E18" s="16"/>
    </row>
    <row r="20" spans="1:7" ht="25.5" customHeight="1">
      <c r="A20" s="10" t="s">
        <v>3</v>
      </c>
      <c r="B20" s="11" t="s">
        <v>79</v>
      </c>
      <c r="C20" s="11" t="s">
        <v>80</v>
      </c>
      <c r="D20" s="11" t="s">
        <v>81</v>
      </c>
      <c r="E20" s="21" t="s">
        <v>1</v>
      </c>
    </row>
    <row r="21" spans="1:7">
      <c r="A21" s="13" t="s">
        <v>2</v>
      </c>
      <c r="B21" s="14" t="s">
        <v>72</v>
      </c>
      <c r="C21" s="14" t="s">
        <v>73</v>
      </c>
      <c r="D21" s="14" t="s">
        <v>74</v>
      </c>
      <c r="E21" s="22"/>
    </row>
    <row r="22" spans="1:7">
      <c r="A22" s="16" t="s">
        <v>4</v>
      </c>
      <c r="B22" s="17"/>
      <c r="C22" s="17"/>
      <c r="D22" s="17"/>
      <c r="E22" s="16"/>
      <c r="G22" s="27"/>
    </row>
    <row r="23" spans="1:7">
      <c r="A23" s="16" t="s">
        <v>5</v>
      </c>
      <c r="B23" s="17"/>
      <c r="C23" s="17"/>
      <c r="D23" s="17"/>
      <c r="E23" s="16"/>
    </row>
    <row r="24" spans="1:7">
      <c r="A24" s="16" t="s">
        <v>6</v>
      </c>
      <c r="B24" s="23">
        <f>B22-B23</f>
        <v>0</v>
      </c>
      <c r="C24" s="23">
        <f t="shared" ref="C24:D24" si="3">C22-C23</f>
        <v>0</v>
      </c>
      <c r="D24" s="23">
        <f t="shared" si="3"/>
        <v>0</v>
      </c>
      <c r="E24" s="16"/>
    </row>
    <row r="25" spans="1:7">
      <c r="A25" s="16" t="s">
        <v>7</v>
      </c>
      <c r="B25" s="23"/>
      <c r="C25" s="23"/>
      <c r="D25" s="23"/>
      <c r="E25" s="16"/>
    </row>
    <row r="26" spans="1:7">
      <c r="A26" s="16" t="s">
        <v>8</v>
      </c>
      <c r="B26" s="17">
        <f>B24-B25</f>
        <v>0</v>
      </c>
      <c r="C26" s="17">
        <f t="shared" ref="C26:D26" si="4">C24-C25</f>
        <v>0</v>
      </c>
      <c r="D26" s="17">
        <f t="shared" si="4"/>
        <v>0</v>
      </c>
      <c r="E26" s="16"/>
    </row>
    <row r="27" spans="1:7">
      <c r="A27" s="16" t="s">
        <v>9</v>
      </c>
      <c r="B27" s="17"/>
      <c r="C27" s="17"/>
      <c r="D27" s="17"/>
      <c r="E27" s="16"/>
    </row>
    <row r="28" spans="1:7">
      <c r="A28" s="18" t="s">
        <v>60</v>
      </c>
      <c r="B28" s="17"/>
      <c r="C28" s="17"/>
      <c r="D28" s="17"/>
      <c r="E28" s="16"/>
    </row>
    <row r="29" spans="1:7">
      <c r="A29" s="18" t="s">
        <v>61</v>
      </c>
      <c r="B29" s="17"/>
      <c r="C29" s="17"/>
      <c r="D29" s="17"/>
      <c r="E29" s="16"/>
    </row>
    <row r="30" spans="1:7">
      <c r="A30" s="16" t="s">
        <v>10</v>
      </c>
      <c r="B30" s="17"/>
      <c r="C30" s="17"/>
      <c r="D30" s="17"/>
      <c r="E30" s="16"/>
    </row>
    <row r="31" spans="1:7">
      <c r="A31" s="18" t="s">
        <v>62</v>
      </c>
      <c r="B31" s="17"/>
      <c r="C31" s="17"/>
      <c r="D31" s="17"/>
      <c r="E31" s="16"/>
    </row>
    <row r="32" spans="1:7">
      <c r="A32" s="16" t="s">
        <v>11</v>
      </c>
      <c r="B32" s="17">
        <f>B26+B27+B30</f>
        <v>0</v>
      </c>
      <c r="C32" s="17">
        <f t="shared" ref="C32:D32" si="5">C26+C27+C30</f>
        <v>0</v>
      </c>
      <c r="D32" s="17">
        <f t="shared" si="5"/>
        <v>0</v>
      </c>
      <c r="E32" s="16"/>
    </row>
    <row r="33" spans="1:5">
      <c r="A33" s="16" t="s">
        <v>12</v>
      </c>
      <c r="B33" s="17"/>
      <c r="C33" s="17"/>
      <c r="D33" s="17"/>
      <c r="E33" s="16"/>
    </row>
    <row r="34" spans="1:5">
      <c r="A34" s="16" t="s">
        <v>13</v>
      </c>
      <c r="B34" s="17"/>
      <c r="C34" s="17"/>
      <c r="D34" s="17"/>
      <c r="E34" s="16"/>
    </row>
    <row r="35" spans="1:5">
      <c r="A35" s="16" t="s">
        <v>14</v>
      </c>
      <c r="B35" s="17">
        <f>B32+B33-B34</f>
        <v>0</v>
      </c>
      <c r="C35" s="17">
        <f t="shared" ref="C35:D35" si="6">C32+C33-C34</f>
        <v>0</v>
      </c>
      <c r="D35" s="17">
        <f t="shared" si="6"/>
        <v>0</v>
      </c>
      <c r="E35" s="16"/>
    </row>
    <row r="36" spans="1:5">
      <c r="A36" s="16" t="s">
        <v>15</v>
      </c>
      <c r="B36" s="17"/>
      <c r="C36" s="17"/>
      <c r="D36" s="17"/>
      <c r="E36" s="16"/>
    </row>
    <row r="37" spans="1:5">
      <c r="A37" s="16" t="s">
        <v>16</v>
      </c>
      <c r="B37" s="17">
        <f>B35-B36</f>
        <v>0</v>
      </c>
      <c r="C37" s="17">
        <f t="shared" ref="C37:D37" si="7">C35-C36</f>
        <v>0</v>
      </c>
      <c r="D37" s="17">
        <f t="shared" si="7"/>
        <v>0</v>
      </c>
      <c r="E37" s="16"/>
    </row>
    <row r="38" spans="1:5" ht="18">
      <c r="A38" s="28"/>
      <c r="B38" s="29"/>
      <c r="C38" s="29"/>
      <c r="D38" s="29"/>
      <c r="E38" s="28"/>
    </row>
    <row r="39" spans="1:5" ht="24.95" customHeight="1">
      <c r="A39" s="35" t="s">
        <v>67</v>
      </c>
      <c r="B39" s="36"/>
      <c r="C39" s="36"/>
      <c r="D39" s="36"/>
      <c r="E39" s="36"/>
    </row>
    <row r="40" spans="1:5" ht="14.25">
      <c r="A40" s="26" t="s">
        <v>36</v>
      </c>
      <c r="B40" s="19"/>
      <c r="C40" s="19"/>
      <c r="D40" s="19"/>
      <c r="E40" s="16"/>
    </row>
    <row r="41" spans="1:5">
      <c r="A41" s="16" t="s">
        <v>71</v>
      </c>
      <c r="B41" s="24" t="e">
        <f t="shared" ref="B41:D41" si="8">ROUND(B32/B25*100,1)</f>
        <v>#DIV/0!</v>
      </c>
      <c r="C41" s="24" t="e">
        <f t="shared" ref="C41" si="9">ROUND(C32/C25*100,1)</f>
        <v>#DIV/0!</v>
      </c>
      <c r="D41" s="24" t="e">
        <f t="shared" si="8"/>
        <v>#DIV/0!</v>
      </c>
      <c r="E41" s="16" t="s">
        <v>69</v>
      </c>
    </row>
    <row r="42" spans="1:5">
      <c r="A42" s="16" t="s">
        <v>68</v>
      </c>
      <c r="B42" s="24" t="e">
        <f>ROUND(B37/B16*100,1)</f>
        <v>#DIV/0!</v>
      </c>
      <c r="C42" s="24" t="e">
        <f>ROUND(C37/C16*100,1)</f>
        <v>#DIV/0!</v>
      </c>
      <c r="D42" s="24" t="e">
        <f>ROUND(D37/D16*100,1)</f>
        <v>#DIV/0!</v>
      </c>
      <c r="E42" s="16" t="s">
        <v>70</v>
      </c>
    </row>
    <row r="43" spans="1:5" ht="14.25">
      <c r="A43" s="26" t="s">
        <v>42</v>
      </c>
      <c r="B43" s="19"/>
      <c r="C43" s="19"/>
      <c r="D43" s="19"/>
      <c r="E43" s="16"/>
    </row>
    <row r="44" spans="1:5">
      <c r="A44" s="16" t="s">
        <v>17</v>
      </c>
      <c r="B44" s="24" t="e">
        <f>ROUND(B24/B22*100,1)</f>
        <v>#DIV/0!</v>
      </c>
      <c r="C44" s="24" t="e">
        <f>ROUND(C24/C22*100,1)</f>
        <v>#DIV/0!</v>
      </c>
      <c r="D44" s="24" t="e">
        <f>ROUND(D24/D22*100,1)</f>
        <v>#DIV/0!</v>
      </c>
      <c r="E44" s="30" t="s">
        <v>31</v>
      </c>
    </row>
    <row r="45" spans="1:5">
      <c r="A45" s="16" t="s">
        <v>18</v>
      </c>
      <c r="B45" s="24" t="e">
        <f>ROUND(B25/B22*100,1)</f>
        <v>#DIV/0!</v>
      </c>
      <c r="C45" s="24" t="e">
        <f>ROUND(C25/C22*100,1)</f>
        <v>#DIV/0!</v>
      </c>
      <c r="D45" s="24" t="e">
        <f>ROUND(D25/D22*100,1)</f>
        <v>#DIV/0!</v>
      </c>
      <c r="E45" s="16" t="s">
        <v>32</v>
      </c>
    </row>
    <row r="46" spans="1:5">
      <c r="A46" s="16" t="s">
        <v>38</v>
      </c>
      <c r="B46" s="24" t="e">
        <f>ROUND(B26/B22*100,1)</f>
        <v>#DIV/0!</v>
      </c>
      <c r="C46" s="24" t="e">
        <f>ROUND(C26/C22*100,1)</f>
        <v>#DIV/0!</v>
      </c>
      <c r="D46" s="24" t="e">
        <f>ROUND(D26/D22*100,1)</f>
        <v>#DIV/0!</v>
      </c>
      <c r="E46" s="16" t="s">
        <v>33</v>
      </c>
    </row>
    <row r="47" spans="1:5">
      <c r="A47" s="16" t="s">
        <v>39</v>
      </c>
      <c r="B47" s="24" t="e">
        <f>ROUND(B32/B22*100,1)</f>
        <v>#DIV/0!</v>
      </c>
      <c r="C47" s="24" t="e">
        <f>ROUND(C32/C22*100,1)</f>
        <v>#DIV/0!</v>
      </c>
      <c r="D47" s="24" t="e">
        <f>ROUND(D32/D22*100,1)</f>
        <v>#DIV/0!</v>
      </c>
      <c r="E47" s="16" t="s">
        <v>34</v>
      </c>
    </row>
    <row r="48" spans="1:5">
      <c r="A48" s="16" t="s">
        <v>40</v>
      </c>
      <c r="B48" s="24" t="e">
        <f>ROUND(B37/B22*100,1)</f>
        <v>#DIV/0!</v>
      </c>
      <c r="C48" s="24" t="e">
        <f>ROUND(C37/C22*100,1)</f>
        <v>#DIV/0!</v>
      </c>
      <c r="D48" s="24" t="e">
        <f>ROUND(D37/D22*100,1)</f>
        <v>#DIV/0!</v>
      </c>
      <c r="E48" s="16" t="s">
        <v>35</v>
      </c>
    </row>
    <row r="49" spans="1:5" ht="14.25">
      <c r="A49" s="26" t="s">
        <v>41</v>
      </c>
      <c r="B49" s="19"/>
      <c r="C49" s="19"/>
      <c r="D49" s="19"/>
      <c r="E49" s="16"/>
    </row>
    <row r="50" spans="1:5">
      <c r="A50" s="16" t="s">
        <v>43</v>
      </c>
      <c r="B50" s="24" t="e">
        <f>ROUND(B22/B11,1)</f>
        <v>#DIV/0!</v>
      </c>
      <c r="C50" s="24" t="e">
        <f>ROUND(C22/C11,1)</f>
        <v>#DIV/0!</v>
      </c>
      <c r="D50" s="24" t="e">
        <f>ROUND(D22/D11,1)</f>
        <v>#DIV/0!</v>
      </c>
      <c r="E50" s="30" t="s">
        <v>87</v>
      </c>
    </row>
    <row r="51" spans="1:5">
      <c r="A51" s="16" t="s">
        <v>44</v>
      </c>
      <c r="B51" s="24" t="e">
        <f t="shared" ref="B51:D51" si="10">ROUND(B11/(B22/365),1)</f>
        <v>#DIV/0!</v>
      </c>
      <c r="C51" s="24" t="e">
        <f t="shared" ref="C51" si="11">ROUND(C11/(C22/365),1)</f>
        <v>#DIV/0!</v>
      </c>
      <c r="D51" s="24" t="e">
        <f t="shared" si="10"/>
        <v>#DIV/0!</v>
      </c>
      <c r="E51" s="25"/>
    </row>
    <row r="52" spans="1:5">
      <c r="A52" s="16" t="s">
        <v>47</v>
      </c>
      <c r="B52" s="24" t="e">
        <f t="shared" ref="B52:D52" si="12">ROUND(B22/B7,1)</f>
        <v>#DIV/0!</v>
      </c>
      <c r="C52" s="24" t="e">
        <f t="shared" ref="C52" si="13">ROUND(C22/C7,1)</f>
        <v>#DIV/0!</v>
      </c>
      <c r="D52" s="24" t="e">
        <f t="shared" si="12"/>
        <v>#DIV/0!</v>
      </c>
      <c r="E52" s="25"/>
    </row>
    <row r="53" spans="1:5">
      <c r="A53" s="16" t="s">
        <v>48</v>
      </c>
      <c r="B53" s="24" t="e">
        <f t="shared" ref="B53:D53" si="14">ROUND(B7/(B22/365),1)</f>
        <v>#DIV/0!</v>
      </c>
      <c r="C53" s="24" t="e">
        <f t="shared" ref="C53" si="15">ROUND(C7/(C22/365),1)</f>
        <v>#DIV/0!</v>
      </c>
      <c r="D53" s="24" t="e">
        <f t="shared" si="14"/>
        <v>#DIV/0!</v>
      </c>
      <c r="E53" s="25" t="s">
        <v>90</v>
      </c>
    </row>
    <row r="54" spans="1:5">
      <c r="A54" s="16" t="s">
        <v>50</v>
      </c>
      <c r="B54" s="24" t="e">
        <f t="shared" ref="B54:D54" si="16">ROUND(B23/B8,1)</f>
        <v>#DIV/0!</v>
      </c>
      <c r="C54" s="24" t="e">
        <f t="shared" ref="C54" si="17">ROUND(C23/C8,1)</f>
        <v>#DIV/0!</v>
      </c>
      <c r="D54" s="24" t="e">
        <f t="shared" si="16"/>
        <v>#DIV/0!</v>
      </c>
      <c r="E54" s="25"/>
    </row>
    <row r="55" spans="1:5">
      <c r="A55" s="16" t="s">
        <v>51</v>
      </c>
      <c r="B55" s="24" t="e">
        <f t="shared" ref="B55:D55" si="18">ROUND(B8/(B23/365),1)</f>
        <v>#DIV/0!</v>
      </c>
      <c r="C55" s="24" t="e">
        <f t="shared" ref="C55" si="19">ROUND(C8/(C23/365),1)</f>
        <v>#DIV/0!</v>
      </c>
      <c r="D55" s="24" t="e">
        <f t="shared" si="18"/>
        <v>#DIV/0!</v>
      </c>
      <c r="E55" s="25" t="s">
        <v>91</v>
      </c>
    </row>
    <row r="56" spans="1:5">
      <c r="A56" s="16" t="s">
        <v>54</v>
      </c>
      <c r="B56" s="24" t="e">
        <f t="shared" ref="B56:D56" si="20">ROUND(B23/B13,1)</f>
        <v>#DIV/0!</v>
      </c>
      <c r="C56" s="24" t="e">
        <f t="shared" ref="C56" si="21">ROUND(C23/C13,1)</f>
        <v>#DIV/0!</v>
      </c>
      <c r="D56" s="24" t="e">
        <f t="shared" si="20"/>
        <v>#DIV/0!</v>
      </c>
      <c r="E56" s="25"/>
    </row>
    <row r="57" spans="1:5">
      <c r="A57" s="16" t="s">
        <v>53</v>
      </c>
      <c r="B57" s="24" t="e">
        <f t="shared" ref="B57:D57" si="22">ROUND(B13/(B23/365),1)</f>
        <v>#DIV/0!</v>
      </c>
      <c r="C57" s="24" t="e">
        <f t="shared" ref="C57" si="23">ROUND(C13/(C23/365),1)</f>
        <v>#DIV/0!</v>
      </c>
      <c r="D57" s="24" t="e">
        <f t="shared" si="22"/>
        <v>#DIV/0!</v>
      </c>
      <c r="E57" s="30" t="s">
        <v>92</v>
      </c>
    </row>
    <row r="58" spans="1:5" ht="14.25">
      <c r="A58" s="26" t="s">
        <v>37</v>
      </c>
      <c r="B58" s="17"/>
      <c r="C58" s="17"/>
      <c r="D58" s="17"/>
      <c r="E58" s="16"/>
    </row>
    <row r="59" spans="1:5">
      <c r="A59" s="16" t="s">
        <v>58</v>
      </c>
      <c r="B59" s="19" t="e">
        <f t="shared" ref="B59:D59" si="24">ROUND(B17/B18*100,1)</f>
        <v>#DIV/0!</v>
      </c>
      <c r="C59" s="19" t="e">
        <f t="shared" ref="C59" si="25">ROUND(C17/C18*100,1)</f>
        <v>#DIV/0!</v>
      </c>
      <c r="D59" s="19" t="e">
        <f t="shared" si="24"/>
        <v>#DIV/0!</v>
      </c>
      <c r="E59" s="16" t="s">
        <v>93</v>
      </c>
    </row>
    <row r="60" spans="1:5">
      <c r="A60" s="16" t="s">
        <v>27</v>
      </c>
      <c r="B60" s="19" t="e">
        <f>ROUND(B5/B12*100,1)</f>
        <v>#DIV/0!</v>
      </c>
      <c r="C60" s="19" t="e">
        <f>ROUND(C5/C12*100,1)</f>
        <v>#DIV/0!</v>
      </c>
      <c r="D60" s="19" t="e">
        <f>ROUND(D5/D12*100,1)</f>
        <v>#DIV/0!</v>
      </c>
      <c r="E60" s="16" t="s">
        <v>88</v>
      </c>
    </row>
    <row r="61" spans="1:5">
      <c r="A61" s="16" t="s">
        <v>28</v>
      </c>
      <c r="B61" s="19" t="e">
        <f>ROUND(B9/B12*100,1)</f>
        <v>#DIV/0!</v>
      </c>
      <c r="C61" s="19" t="e">
        <f>ROUND(C9/C12*100,1)</f>
        <v>#DIV/0!</v>
      </c>
      <c r="D61" s="19" t="e">
        <f>ROUND(D9/D12*100,1)</f>
        <v>#DIV/0!</v>
      </c>
      <c r="E61" s="16" t="s">
        <v>89</v>
      </c>
    </row>
    <row r="62" spans="1:5">
      <c r="A62" s="16" t="s">
        <v>59</v>
      </c>
      <c r="B62" s="19" t="e">
        <f t="shared" ref="B62:D62" si="26">ROUND(B10/B16*100,1)</f>
        <v>#DIV/0!</v>
      </c>
      <c r="C62" s="19" t="e">
        <f t="shared" ref="C62" si="27">ROUND(C10/C16*100,1)</f>
        <v>#DIV/0!</v>
      </c>
      <c r="D62" s="19" t="e">
        <f t="shared" si="26"/>
        <v>#DIV/0!</v>
      </c>
      <c r="E62" s="31"/>
    </row>
    <row r="63" spans="1:5">
      <c r="A63" s="16" t="s">
        <v>82</v>
      </c>
      <c r="B63" s="33" t="e">
        <f>ROUND(B15/B11*100,1)</f>
        <v>#DIV/0!</v>
      </c>
      <c r="C63" s="33" t="e">
        <f t="shared" ref="C63:D63" si="28">ROUND(C15/C11*100,1)</f>
        <v>#DIV/0!</v>
      </c>
      <c r="D63" s="33" t="e">
        <f t="shared" si="28"/>
        <v>#DIV/0!</v>
      </c>
      <c r="E63" s="16" t="s">
        <v>83</v>
      </c>
    </row>
    <row r="64" spans="1:5">
      <c r="A64" s="16" t="s">
        <v>84</v>
      </c>
      <c r="B64" s="33" t="e">
        <f>ROUND(B15/B16*100,1)</f>
        <v>#DIV/0!</v>
      </c>
      <c r="C64" s="33" t="e">
        <f t="shared" ref="C64:D64" si="29">ROUND(C15/C16*100,1)</f>
        <v>#DIV/0!</v>
      </c>
      <c r="D64" s="33" t="e">
        <f t="shared" si="29"/>
        <v>#DIV/0!</v>
      </c>
      <c r="E64" s="16" t="s">
        <v>85</v>
      </c>
    </row>
    <row r="65" spans="1:7">
      <c r="A65" s="16" t="s">
        <v>63</v>
      </c>
      <c r="B65" s="19" t="e">
        <f t="shared" ref="B65:D65" si="30">ROUND((B26+B28+B29)/B31,1)</f>
        <v>#DIV/0!</v>
      </c>
      <c r="C65" s="19" t="e">
        <f t="shared" ref="C65" si="31">ROUND((C26+C28+C29)/C31,1)</f>
        <v>#DIV/0!</v>
      </c>
      <c r="D65" s="19" t="e">
        <f t="shared" si="30"/>
        <v>#DIV/0!</v>
      </c>
      <c r="E65" s="16"/>
    </row>
    <row r="66" spans="1:7">
      <c r="A66" s="16" t="s">
        <v>55</v>
      </c>
      <c r="B66" s="17">
        <f t="shared" ref="B66:D66" si="32">B7+B8-B13</f>
        <v>0</v>
      </c>
      <c r="C66" s="17">
        <f t="shared" ref="C66" si="33">C7+C8-C13</f>
        <v>0</v>
      </c>
      <c r="D66" s="17">
        <f t="shared" si="32"/>
        <v>0</v>
      </c>
      <c r="E66" s="16" t="s">
        <v>30</v>
      </c>
    </row>
    <row r="67" spans="1:7" ht="14.25">
      <c r="A67" s="26" t="s">
        <v>64</v>
      </c>
      <c r="B67" s="17"/>
      <c r="C67" s="17"/>
      <c r="D67" s="17"/>
      <c r="E67" s="16"/>
    </row>
    <row r="68" spans="1:7">
      <c r="A68" s="16" t="s">
        <v>65</v>
      </c>
      <c r="B68" s="19"/>
      <c r="C68" s="19" t="e">
        <f>ROUND((C22-B22)/B22*100,1)</f>
        <v>#DIV/0!</v>
      </c>
      <c r="D68" s="19" t="e">
        <f>ROUND((D22-C22)/C22*100,1)</f>
        <v>#DIV/0!</v>
      </c>
      <c r="E68" s="16"/>
    </row>
    <row r="69" spans="1:7">
      <c r="A69" s="16" t="s">
        <v>66</v>
      </c>
      <c r="B69" s="19"/>
      <c r="C69" s="19" t="e">
        <f>ROUND((C11-B11)/B11*100,1)</f>
        <v>#DIV/0!</v>
      </c>
      <c r="D69" s="19" t="e">
        <f>ROUND((D11-C11)/C11*100,1)</f>
        <v>#DIV/0!</v>
      </c>
      <c r="E69" s="16"/>
    </row>
    <row r="71" spans="1:7" ht="17.25">
      <c r="A71" s="3" t="s">
        <v>29</v>
      </c>
      <c r="B71" s="4"/>
      <c r="C71" s="4"/>
      <c r="D71" s="4"/>
      <c r="E71" s="4" t="s">
        <v>1</v>
      </c>
      <c r="F71" s="8"/>
      <c r="G71" s="8"/>
    </row>
    <row r="72" spans="1:7">
      <c r="A72" s="5" t="s">
        <v>2</v>
      </c>
      <c r="B72" s="6"/>
      <c r="C72" s="6"/>
      <c r="D72" s="6"/>
      <c r="E72" s="7"/>
      <c r="F72" s="8"/>
      <c r="G72" s="8"/>
    </row>
    <row r="73" spans="1:7">
      <c r="A73" s="1" t="s">
        <v>75</v>
      </c>
      <c r="B73" s="2"/>
      <c r="C73" s="2"/>
      <c r="D73" s="2"/>
      <c r="E73" s="1"/>
      <c r="F73" s="8"/>
      <c r="G73" s="8"/>
    </row>
    <row r="74" spans="1:7">
      <c r="A74" s="1" t="s">
        <v>77</v>
      </c>
      <c r="B74" s="32" t="e">
        <f>ROUND(B73/B22*100,1)</f>
        <v>#DIV/0!</v>
      </c>
      <c r="C74" s="32" t="e">
        <f t="shared" ref="C74:D74" si="34">ROUND(C73/C22*100,1)</f>
        <v>#DIV/0!</v>
      </c>
      <c r="D74" s="32" t="e">
        <f t="shared" si="34"/>
        <v>#DIV/0!</v>
      </c>
      <c r="E74" s="1"/>
      <c r="F74" s="8"/>
      <c r="G74" s="8"/>
    </row>
    <row r="75" spans="1:7">
      <c r="A75" s="1" t="s">
        <v>76</v>
      </c>
      <c r="B75" s="2"/>
      <c r="C75" s="2"/>
      <c r="D75" s="2"/>
      <c r="E75" s="1"/>
      <c r="F75" s="8"/>
      <c r="G75" s="8"/>
    </row>
    <row r="76" spans="1:7">
      <c r="A76" s="1" t="s">
        <v>78</v>
      </c>
      <c r="B76" s="32" t="e">
        <f>ROUND(B75/B22*100,1)</f>
        <v>#DIV/0!</v>
      </c>
      <c r="C76" s="32" t="e">
        <f t="shared" ref="C76:D76" si="35">ROUND(C75/C22*100,1)</f>
        <v>#DIV/0!</v>
      </c>
      <c r="D76" s="32" t="e">
        <f t="shared" si="35"/>
        <v>#DIV/0!</v>
      </c>
      <c r="E76" s="1"/>
      <c r="F76" s="8"/>
      <c r="G76" s="8"/>
    </row>
  </sheetData>
  <dataConsolidate/>
  <mergeCells count="2">
    <mergeCell ref="A2:E2"/>
    <mergeCell ref="A39:E39"/>
  </mergeCells>
  <phoneticPr fontId="1"/>
  <pageMargins left="1.18" right="0.39000000000000007" top="1.18" bottom="0.55000000000000004" header="0.31" footer="0.3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指標分析</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弁護士法人デイライト法律事務所</dc:creator>
  <cp:lastModifiedBy>setupuser</cp:lastModifiedBy>
  <cp:lastPrinted>2017-07-06T02:48:59Z</cp:lastPrinted>
  <dcterms:created xsi:type="dcterms:W3CDTF">2012-12-13T11:12:48Z</dcterms:created>
  <dcterms:modified xsi:type="dcterms:W3CDTF">2017-07-06T02:49:07Z</dcterms:modified>
</cp:coreProperties>
</file>